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\\file\public\SZERVEZETI_EGYSÉGEK_MEGOSZTOTT_MAPPÁI\PARTNERKAPCSOLATI CSOPORT\VÉDETT\3 ÁRAJÁNLATOS BESZERZÉSEK\2025\Klíma beszerzés Demecser\2_Eljárás indító anyagok\"/>
    </mc:Choice>
  </mc:AlternateContent>
  <xr:revisionPtr revIDLastSave="0" documentId="13_ncr:1_{74A55874-A5B9-47D1-B350-7350DD89AA2B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Élettartam költség" sheetId="1" r:id="rId1"/>
    <sheet name="Karb. költsé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  <c r="E22" i="1"/>
  <c r="E18" i="1"/>
  <c r="E19" i="1" s="1"/>
  <c r="H10" i="2"/>
  <c r="J6" i="2"/>
  <c r="I6" i="2"/>
  <c r="I5" i="2"/>
  <c r="I8" i="2" l="1"/>
  <c r="J7" i="2" l="1"/>
  <c r="J8" i="2"/>
  <c r="J9" i="2"/>
  <c r="J5" i="2"/>
  <c r="I7" i="2"/>
  <c r="I9" i="2"/>
  <c r="I11" i="2" l="1"/>
  <c r="J12" i="2"/>
  <c r="J13" i="2" l="1"/>
  <c r="J14" i="2" l="1"/>
  <c r="E20" i="1" s="1"/>
  <c r="E28" i="1" s="1"/>
  <c r="E30" i="1" l="1"/>
  <c r="E32" i="1"/>
  <c r="E29" i="1"/>
  <c r="E23" i="1" s="1"/>
  <c r="E31" i="1"/>
  <c r="E24" i="1" l="1"/>
</calcChain>
</file>

<file path=xl/sharedStrings.xml><?xml version="1.0" encoding="utf-8"?>
<sst xmlns="http://schemas.openxmlformats.org/spreadsheetml/2006/main" count="96" uniqueCount="75">
  <si>
    <t>Adatok</t>
  </si>
  <si>
    <t>Számított értékek</t>
  </si>
  <si>
    <t>LCC meghatározása</t>
  </si>
  <si>
    <t>M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</si>
  <si>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</si>
  <si>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</si>
  <si>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</si>
  <si>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</si>
  <si>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</si>
  <si>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</si>
  <si>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</si>
  <si>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</si>
  <si>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</si>
  <si>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</si>
  <si>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</si>
  <si>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N</t>
  </si>
  <si>
    <t>%</t>
  </si>
  <si>
    <t>év</t>
  </si>
  <si>
    <t>Vizsgált időtáv</t>
  </si>
  <si>
    <t>Reál diszkontráta</t>
  </si>
  <si>
    <t>db</t>
  </si>
  <si>
    <t>kWh</t>
  </si>
  <si>
    <t>kW</t>
  </si>
  <si>
    <t>h</t>
  </si>
  <si>
    <t>Ft</t>
  </si>
  <si>
    <t>Mennyiség</t>
  </si>
  <si>
    <t>Ft/db</t>
  </si>
  <si>
    <t>Ft/év/db</t>
  </si>
  <si>
    <t>Ft/év</t>
  </si>
  <si>
    <t xml:space="preserve">Karbantartási költség </t>
  </si>
  <si>
    <t xml:space="preserve">Várható élettartam </t>
  </si>
  <si>
    <t xml:space="preserve">Közvetlen életciklusköltség (L+N) </t>
  </si>
  <si>
    <t>Működési költség jelenértéke a vizsgált időtávon</t>
  </si>
  <si>
    <t>Kezdeti beruházási költség (M*A)</t>
  </si>
  <si>
    <t xml:space="preserve">Éves működési költség (C*M)+J </t>
  </si>
  <si>
    <t xml:space="preserve">Éves energiaköltség (D*I) </t>
  </si>
  <si>
    <t>L</t>
  </si>
  <si>
    <t>Ajánlattevő által kitöltendő!</t>
  </si>
  <si>
    <t>Elvárt érték</t>
  </si>
  <si>
    <t>A Közbeszerzési Hatóság 2015. CXLIII. Törvény 78 § (4) bekezdése alapján.</t>
  </si>
  <si>
    <t>Év</t>
  </si>
  <si>
    <t>Becsült munkaóra</t>
  </si>
  <si>
    <t>1. év</t>
  </si>
  <si>
    <t>2. év</t>
  </si>
  <si>
    <t>3. év</t>
  </si>
  <si>
    <t>4. év</t>
  </si>
  <si>
    <t>5. év</t>
  </si>
  <si>
    <t>Összesen 10 év alatt</t>
  </si>
  <si>
    <t>óra</t>
  </si>
  <si>
    <t>Mindösszesen évente</t>
  </si>
  <si>
    <t>Munkadíj</t>
  </si>
  <si>
    <t>Ft/óra</t>
  </si>
  <si>
    <t>Km díj</t>
  </si>
  <si>
    <t>Ft/km</t>
  </si>
  <si>
    <t>km</t>
  </si>
  <si>
    <t>Becsült km</t>
  </si>
  <si>
    <t>Alkatrész, kenőanyag</t>
  </si>
  <si>
    <t>Élettartam költség táblázat</t>
  </si>
  <si>
    <t xml:space="preserve">Fajlagos villamos energia  ár </t>
  </si>
  <si>
    <t>Teljesítmény felvétel hűtés</t>
  </si>
  <si>
    <t>Teljesítmény felvétel fűtés</t>
  </si>
  <si>
    <t xml:space="preserve">Éves villamosenergia igény (E*H)+(F*G) </t>
  </si>
  <si>
    <t>Ft/kWh</t>
  </si>
  <si>
    <t>Alkatrészek ára 5 évre</t>
  </si>
  <si>
    <t>Munkadíj összesen 5 évre</t>
  </si>
  <si>
    <t xml:space="preserve">Km díj 5 évre </t>
  </si>
  <si>
    <t>Mindösszesen 5 évre</t>
  </si>
  <si>
    <t xml:space="preserve">Átlagos éves üzemóra hűtés/db          </t>
  </si>
  <si>
    <t xml:space="preserve">Átlagos éves üzemóra fűtés/db          </t>
  </si>
  <si>
    <t>Ajánlati ár (a termék ára, szállítás, beszerelés, beüzemelés költsége)</t>
  </si>
  <si>
    <t>Mérték-egység</t>
  </si>
  <si>
    <t>Anyag-költség</t>
  </si>
  <si>
    <t>Karbantartási költségterv</t>
  </si>
  <si>
    <t>Becsült karbantartási költségek 5 év alatt, 9000 üzemórát feltételezve</t>
  </si>
  <si>
    <r>
      <t>Légkondicionáló beszerzés [</t>
    </r>
    <r>
      <rPr>
        <i/>
        <sz val="12"/>
        <color theme="1"/>
        <rFont val="Times New Roman"/>
        <family val="1"/>
        <charset val="238"/>
      </rPr>
      <t>megajánlott típus megnevezése]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</si>
</sst>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-* #,##0\ &quot;Ft&quot;_-;\-* #,##0\ &quot;Ft&quot;_-;_-* &quot;-&quot;\ &quot;Ft&quot;_-;_-@_-"/>
    <numFmt numFmtId="43" formatCode="_-* #,##0.00_-;\-* #,##0.00_-;_-* &quot;-&quot;??_-;_-@_-"/>
    <numFmt numFmtId="164" formatCode="#,##0.0"/>
    <numFmt numFmtId="165" formatCode="0.000"/>
    <numFmt numFmtId="166" formatCode="_-* #,##0_-;\-* #,##0_-;_-* &quot;-&quot;??_-;_-@_-"/>
  </numFmts>
  <fonts count="10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</font>
    <font>
      <sz val="12"/>
      <color theme="1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b/>
      <sz val="14"/>
      <color indexed="8"/>
      <name val="Times New Roman"/>
      <family val="1"/>
      <charset val="238"/>
    </font>
    <font>
      <b/>
      <sz val="11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59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3" borderId="1" xfId="0" applyFont="1" applyFill="1" applyBorder="1" applyAlignment="1" applyProtection="1">
      <alignment vertical="center"/>
      <protection locked="0"/>
    </xf>
    <xf numFmtId="42" fontId="2" fillId="3" borderId="1" xfId="0" applyNumberFormat="1" applyFont="1" applyFill="1" applyBorder="1" applyAlignment="1" applyProtection="1">
      <alignment vertical="center"/>
      <protection locked="0"/>
    </xf>
    <xf numFmtId="42" fontId="2" fillId="0" borderId="1" xfId="0" applyNumberFormat="1" applyFont="1" applyBorder="1" applyAlignment="1">
      <alignment vertical="center"/>
    </xf>
    <xf numFmtId="42" fontId="2" fillId="0" borderId="1" xfId="0" applyNumberFormat="1" applyFont="1" applyBorder="1" applyAlignment="1">
      <alignment horizontal="center" vertical="center"/>
    </xf>
    <xf numFmtId="166" fontId="0" fillId="3" borderId="1" xfId="1" applyNumberFormat="1" applyFont="1" applyFill="1" applyBorder="1" applyAlignment="1" applyProtection="1">
      <alignment vertical="center"/>
      <protection locked="0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4" fillId="0" borderId="0" xfId="0" applyFont="1" applyAlignment="1">
      <alignment vertical="center"/>
    </xf>
    <xf numFmtId="0" fontId="2" fillId="0" borderId="0" xfId="0" applyFont="1" applyFill="1" applyBorder="1" applyAlignment="1">
      <alignment horizontal="left" vertical="center"/>
    </xf>
    <xf numFmtId="0" fontId="0" fillId="3" borderId="1" xfId="0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5" fillId="0" borderId="0" xfId="0" applyFont="1"/>
    <xf numFmtId="0" fontId="6" fillId="0" borderId="0" xfId="0" applyFont="1"/>
    <xf numFmtId="0" fontId="2" fillId="3" borderId="1" xfId="0" applyFont="1" applyFill="1" applyBorder="1" applyProtection="1">
      <protection locked="0"/>
    </xf>
    <xf numFmtId="0" fontId="5" fillId="0" borderId="0" xfId="0" applyFont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5" fillId="3" borderId="5" xfId="0" applyFont="1" applyFill="1" applyBorder="1" applyAlignment="1">
      <alignment horizontal="center"/>
    </xf>
    <xf numFmtId="0" fontId="5" fillId="3" borderId="6" xfId="0" applyFont="1" applyFill="1" applyBorder="1" applyAlignment="1">
      <alignment horizontal="center"/>
    </xf>
    <xf numFmtId="0" fontId="8" fillId="0" borderId="0" xfId="0" applyFont="1"/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3" fontId="5" fillId="0" borderId="1" xfId="0" applyNumberFormat="1" applyFont="1" applyFill="1" applyBorder="1" applyAlignment="1">
      <alignment horizontal="center"/>
    </xf>
    <xf numFmtId="0" fontId="5" fillId="0" borderId="0" xfId="0" applyFont="1" applyBorder="1"/>
    <xf numFmtId="9" fontId="5" fillId="0" borderId="1" xfId="0" applyNumberFormat="1" applyFont="1" applyFill="1" applyBorder="1" applyAlignment="1">
      <alignment horizontal="center"/>
    </xf>
    <xf numFmtId="0" fontId="5" fillId="0" borderId="10" xfId="0" applyFont="1" applyBorder="1" applyAlignment="1">
      <alignment wrapText="1"/>
    </xf>
    <xf numFmtId="0" fontId="5" fillId="0" borderId="0" xfId="0" applyFont="1" applyBorder="1" applyAlignment="1">
      <alignment wrapText="1"/>
    </xf>
    <xf numFmtId="0" fontId="5" fillId="0" borderId="2" xfId="0" applyFont="1" applyBorder="1" applyAlignment="1">
      <alignment wrapText="1"/>
    </xf>
    <xf numFmtId="0" fontId="5" fillId="0" borderId="3" xfId="0" applyFont="1" applyBorder="1" applyAlignment="1">
      <alignment wrapText="1"/>
    </xf>
    <xf numFmtId="3" fontId="5" fillId="3" borderId="1" xfId="0" applyNumberFormat="1" applyFont="1" applyFill="1" applyBorder="1" applyAlignment="1" applyProtection="1">
      <alignment horizontal="center"/>
      <protection locked="0"/>
    </xf>
    <xf numFmtId="3" fontId="5" fillId="4" borderId="1" xfId="0" applyNumberFormat="1" applyFont="1" applyFill="1" applyBorder="1" applyAlignment="1">
      <alignment horizontal="center"/>
    </xf>
    <xf numFmtId="0" fontId="5" fillId="0" borderId="0" xfId="0" applyFont="1" applyFill="1" applyBorder="1" applyAlignment="1"/>
    <xf numFmtId="164" fontId="5" fillId="0" borderId="1" xfId="0" applyNumberFormat="1" applyFont="1" applyFill="1" applyBorder="1" applyAlignment="1">
      <alignment horizontal="center"/>
    </xf>
    <xf numFmtId="4" fontId="5" fillId="0" borderId="1" xfId="0" applyNumberFormat="1" applyFont="1" applyFill="1" applyBorder="1" applyAlignment="1">
      <alignment horizontal="center"/>
    </xf>
    <xf numFmtId="164" fontId="5" fillId="3" borderId="1" xfId="0" applyNumberFormat="1" applyFont="1" applyFill="1" applyBorder="1" applyAlignment="1" applyProtection="1">
      <alignment horizontal="center"/>
      <protection locked="0"/>
    </xf>
    <xf numFmtId="10" fontId="5" fillId="0" borderId="1" xfId="0" applyNumberFormat="1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164" fontId="5" fillId="0" borderId="1" xfId="0" applyNumberFormat="1" applyFont="1" applyFill="1" applyBorder="1" applyAlignment="1" applyProtection="1">
      <alignment horizontal="center"/>
      <protection locked="0"/>
    </xf>
    <xf numFmtId="3" fontId="5" fillId="2" borderId="1" xfId="0" applyNumberFormat="1" applyFont="1" applyFill="1" applyBorder="1" applyAlignment="1">
      <alignment horizontal="center"/>
    </xf>
    <xf numFmtId="0" fontId="5" fillId="0" borderId="8" xfId="0" applyFont="1" applyFill="1" applyBorder="1"/>
    <xf numFmtId="165" fontId="5" fillId="0" borderId="1" xfId="0" applyNumberFormat="1" applyFont="1" applyFill="1" applyBorder="1" applyAlignment="1">
      <alignment horizontal="center"/>
    </xf>
    <xf numFmtId="0" fontId="8" fillId="0" borderId="1" xfId="0" applyFont="1" applyBorder="1"/>
    <xf numFmtId="3" fontId="5" fillId="0" borderId="1" xfId="0" applyNumberFormat="1" applyFont="1" applyBorder="1" applyAlignment="1">
      <alignment horizontal="center"/>
    </xf>
    <xf numFmtId="3" fontId="5" fillId="0" borderId="0" xfId="0" applyNumberFormat="1" applyFont="1" applyBorder="1" applyAlignment="1">
      <alignment horizontal="center"/>
    </xf>
    <xf numFmtId="2" fontId="5" fillId="0" borderId="0" xfId="0" applyNumberFormat="1" applyFont="1"/>
    <xf numFmtId="3" fontId="9" fillId="4" borderId="1" xfId="0" applyNumberFormat="1" applyFont="1" applyFill="1" applyBorder="1" applyAlignment="1">
      <alignment horizontal="center"/>
    </xf>
    <xf numFmtId="3" fontId="5" fillId="0" borderId="0" xfId="0" applyNumberFormat="1" applyFont="1"/>
    <xf numFmtId="0" fontId="5" fillId="0" borderId="0" xfId="0" applyFont="1" applyAlignment="1">
      <alignment horizontal="center"/>
    </xf>
  </cellXfs>
  <cellStyles count="2">
    <cellStyle name="Ezres" xfId="1" builtinId="3"/>
    <cellStyle name="Normál" xfId="0" builtinId="0"/>
  </cellStyles>
  <dxfs count="0"/>
  <tableStyles count="0" defaultTableStyle="TableStyleMedium2" defaultPivotStyle="PivotStyleLight16"/>
  <colors>
    <mruColors>
      <color rgb="FF00B050"/>
      <color rgb="FF33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7"/>
  <sheetViews>
    <sheetView zoomScaleNormal="100" workbookViewId="0">
      <selection activeCell="K15" sqref="K15"/>
    </sheetView>
  </sheetViews>
  <sheetFormatPr defaultRowHeight="15" x14ac:dyDescent="0.25"/>
  <cols>
    <col min="1" max="1" width="3.85546875" style="23" customWidth="1"/>
    <col min="2" max="2" width="76.7109375" style="23" customWidth="1"/>
    <col min="3" max="3" width="11.7109375" style="23" customWidth="1"/>
    <col min="4" max="4" width="11.140625" style="23" bestFit="1" customWidth="1"/>
    <col min="5" max="5" width="12.28515625" style="23" customWidth="1"/>
    <col min="6" max="6" width="7.85546875" style="23" customWidth="1"/>
    <col min="7" max="7" width="15.28515625" style="23" customWidth="1"/>
    <col min="8" max="9" width="9.140625" style="23"/>
    <col min="10" max="10" width="4.7109375" style="23" customWidth="1"/>
    <col min="11" max="16384" width="9.140625" style="23"/>
  </cols>
  <sheetData>
    <row r="1" spans="1:10" ht="18.75" x14ac:dyDescent="0.3">
      <c r="B1" s="24" t="s">
        <v>57</v>
      </c>
    </row>
    <row r="3" spans="1:10" ht="15.75" x14ac:dyDescent="0.25">
      <c r="B3" s="25" t="s">
        <v>74</v>
      </c>
      <c r="E3" s="26"/>
      <c r="F3" s="26"/>
      <c r="G3" s="27" t="s">
        <v>37</v>
      </c>
      <c r="H3" s="28"/>
      <c r="I3" s="28"/>
      <c r="J3" s="29"/>
    </row>
    <row r="4" spans="1:10" x14ac:dyDescent="0.25">
      <c r="D4" s="23" t="s">
        <v>38</v>
      </c>
    </row>
    <row r="5" spans="1:10" ht="18.75" x14ac:dyDescent="0.3">
      <c r="B5" s="30" t="s">
        <v>0</v>
      </c>
    </row>
    <row r="6" spans="1:10" x14ac:dyDescent="0.25">
      <c r="B6" s="31" t="s">
        <v>18</v>
      </c>
      <c r="C6" s="32" t="s">
        <v>17</v>
      </c>
      <c r="D6" s="32"/>
      <c r="E6" s="33">
        <v>5</v>
      </c>
      <c r="F6" s="33"/>
      <c r="G6" s="34"/>
      <c r="H6" s="34"/>
      <c r="I6" s="34"/>
      <c r="J6" s="34"/>
    </row>
    <row r="7" spans="1:10" x14ac:dyDescent="0.25">
      <c r="B7" s="31" t="s">
        <v>19</v>
      </c>
      <c r="C7" s="32" t="s">
        <v>16</v>
      </c>
      <c r="D7" s="32"/>
      <c r="E7" s="35">
        <v>0.05</v>
      </c>
      <c r="F7" s="35"/>
      <c r="G7" s="36"/>
      <c r="H7" s="37"/>
      <c r="I7" s="37"/>
      <c r="J7" s="37"/>
    </row>
    <row r="8" spans="1:10" x14ac:dyDescent="0.25">
      <c r="A8" s="31" t="s">
        <v>3</v>
      </c>
      <c r="B8" s="31" t="s">
        <v>25</v>
      </c>
      <c r="C8" s="32" t="s">
        <v>20</v>
      </c>
      <c r="D8" s="32"/>
      <c r="E8" s="33">
        <v>2</v>
      </c>
      <c r="F8" s="33"/>
      <c r="G8" s="38"/>
      <c r="H8" s="39"/>
      <c r="I8" s="39"/>
      <c r="J8" s="39"/>
    </row>
    <row r="9" spans="1:10" x14ac:dyDescent="0.25">
      <c r="A9" s="31" t="s">
        <v>4</v>
      </c>
      <c r="B9" s="31" t="s">
        <v>69</v>
      </c>
      <c r="C9" s="32" t="s">
        <v>26</v>
      </c>
      <c r="D9" s="32"/>
      <c r="E9" s="40"/>
      <c r="F9" s="33"/>
      <c r="G9" s="27" t="s">
        <v>37</v>
      </c>
      <c r="H9" s="28"/>
      <c r="I9" s="28"/>
      <c r="J9" s="29"/>
    </row>
    <row r="10" spans="1:10" x14ac:dyDescent="0.25">
      <c r="A10" s="31" t="s">
        <v>5</v>
      </c>
      <c r="B10" s="31" t="s">
        <v>30</v>
      </c>
      <c r="C10" s="32" t="s">
        <v>17</v>
      </c>
      <c r="D10" s="32"/>
      <c r="E10" s="33">
        <v>10</v>
      </c>
      <c r="F10" s="33"/>
    </row>
    <row r="11" spans="1:10" x14ac:dyDescent="0.25">
      <c r="A11" s="31" t="s">
        <v>6</v>
      </c>
      <c r="B11" s="31" t="s">
        <v>29</v>
      </c>
      <c r="C11" s="32" t="s">
        <v>27</v>
      </c>
      <c r="D11" s="32"/>
      <c r="E11" s="41">
        <f>'Karb. költség'!J14</f>
        <v>0</v>
      </c>
      <c r="F11" s="33"/>
      <c r="G11" s="42"/>
      <c r="H11" s="42"/>
      <c r="I11" s="42"/>
      <c r="J11" s="42"/>
    </row>
    <row r="12" spans="1:10" x14ac:dyDescent="0.25">
      <c r="A12" s="31" t="s">
        <v>7</v>
      </c>
      <c r="B12" s="31" t="s">
        <v>58</v>
      </c>
      <c r="C12" s="32" t="s">
        <v>62</v>
      </c>
      <c r="D12" s="32"/>
      <c r="E12" s="43">
        <v>85.2</v>
      </c>
      <c r="F12" s="44"/>
    </row>
    <row r="13" spans="1:10" x14ac:dyDescent="0.25">
      <c r="A13" s="31" t="s">
        <v>8</v>
      </c>
      <c r="B13" s="31" t="s">
        <v>59</v>
      </c>
      <c r="C13" s="32" t="s">
        <v>22</v>
      </c>
      <c r="D13" s="32">
        <v>3.6</v>
      </c>
      <c r="E13" s="45"/>
      <c r="F13" s="46"/>
      <c r="G13" s="47" t="s">
        <v>37</v>
      </c>
      <c r="H13" s="47"/>
      <c r="I13" s="47"/>
      <c r="J13" s="47"/>
    </row>
    <row r="14" spans="1:10" x14ac:dyDescent="0.25">
      <c r="A14" s="31" t="s">
        <v>9</v>
      </c>
      <c r="B14" s="31" t="s">
        <v>60</v>
      </c>
      <c r="C14" s="32" t="s">
        <v>22</v>
      </c>
      <c r="D14" s="32"/>
      <c r="E14" s="45"/>
      <c r="F14" s="48"/>
      <c r="G14" s="47" t="s">
        <v>37</v>
      </c>
      <c r="H14" s="47"/>
      <c r="I14" s="47"/>
      <c r="J14" s="47"/>
    </row>
    <row r="15" spans="1:10" ht="15" customHeight="1" x14ac:dyDescent="0.25">
      <c r="A15" s="31" t="s">
        <v>11</v>
      </c>
      <c r="B15" s="31" t="s">
        <v>67</v>
      </c>
      <c r="C15" s="32" t="s">
        <v>23</v>
      </c>
      <c r="D15" s="32"/>
      <c r="E15" s="33">
        <v>900</v>
      </c>
      <c r="F15" s="49"/>
    </row>
    <row r="16" spans="1:10" ht="15" customHeight="1" x14ac:dyDescent="0.25">
      <c r="A16" s="50" t="s">
        <v>10</v>
      </c>
      <c r="B16" s="31" t="s">
        <v>68</v>
      </c>
      <c r="C16" s="32" t="s">
        <v>23</v>
      </c>
      <c r="D16" s="32"/>
      <c r="E16" s="33">
        <v>900</v>
      </c>
      <c r="F16" s="51"/>
      <c r="G16" s="42"/>
      <c r="H16" s="42"/>
      <c r="I16" s="42"/>
      <c r="J16" s="42"/>
    </row>
    <row r="17" spans="1:7" ht="18.75" customHeight="1" x14ac:dyDescent="0.3">
      <c r="B17" s="52" t="s">
        <v>1</v>
      </c>
      <c r="C17" s="32"/>
      <c r="D17" s="32"/>
      <c r="E17" s="53"/>
      <c r="F17" s="54"/>
    </row>
    <row r="18" spans="1:7" ht="15" customHeight="1" x14ac:dyDescent="0.25">
      <c r="A18" s="31" t="s">
        <v>12</v>
      </c>
      <c r="B18" s="31" t="s">
        <v>61</v>
      </c>
      <c r="C18" s="32" t="s">
        <v>21</v>
      </c>
      <c r="D18" s="32"/>
      <c r="E18" s="41">
        <f>(E13*E15)+(E14*E16)</f>
        <v>0</v>
      </c>
      <c r="F18" s="54"/>
    </row>
    <row r="19" spans="1:7" ht="15" customHeight="1" x14ac:dyDescent="0.25">
      <c r="A19" s="31" t="s">
        <v>13</v>
      </c>
      <c r="B19" s="31" t="s">
        <v>35</v>
      </c>
      <c r="C19" s="32" t="s">
        <v>28</v>
      </c>
      <c r="D19" s="32"/>
      <c r="E19" s="41">
        <f>E12*E18</f>
        <v>0</v>
      </c>
      <c r="F19" s="54"/>
    </row>
    <row r="20" spans="1:7" ht="15" customHeight="1" x14ac:dyDescent="0.25">
      <c r="A20" s="31" t="s">
        <v>14</v>
      </c>
      <c r="B20" s="31" t="s">
        <v>34</v>
      </c>
      <c r="C20" s="32" t="s">
        <v>28</v>
      </c>
      <c r="D20" s="32"/>
      <c r="E20" s="41">
        <f>(E11*E8)+E19</f>
        <v>0</v>
      </c>
      <c r="F20" s="54"/>
    </row>
    <row r="21" spans="1:7" ht="18.75" x14ac:dyDescent="0.3">
      <c r="B21" s="52" t="s">
        <v>2</v>
      </c>
      <c r="C21" s="32"/>
      <c r="D21" s="32"/>
      <c r="E21" s="53"/>
      <c r="F21" s="54"/>
      <c r="G21" s="55"/>
    </row>
    <row r="22" spans="1:7" x14ac:dyDescent="0.25">
      <c r="A22" s="31" t="s">
        <v>36</v>
      </c>
      <c r="B22" s="31" t="s">
        <v>33</v>
      </c>
      <c r="C22" s="32" t="s">
        <v>24</v>
      </c>
      <c r="D22" s="32"/>
      <c r="E22" s="41">
        <f>E8*E9</f>
        <v>0</v>
      </c>
      <c r="F22" s="54"/>
    </row>
    <row r="23" spans="1:7" x14ac:dyDescent="0.25">
      <c r="A23" s="31" t="s">
        <v>15</v>
      </c>
      <c r="B23" s="31" t="s">
        <v>32</v>
      </c>
      <c r="C23" s="32" t="s">
        <v>24</v>
      </c>
      <c r="D23" s="32"/>
      <c r="E23" s="41">
        <f>NPV(E7,E28:E32)</f>
        <v>0</v>
      </c>
      <c r="F23" s="54"/>
    </row>
    <row r="24" spans="1:7" ht="18.75" x14ac:dyDescent="0.3">
      <c r="B24" s="52" t="s">
        <v>31</v>
      </c>
      <c r="C24" s="32" t="s">
        <v>24</v>
      </c>
      <c r="D24" s="32"/>
      <c r="E24" s="56">
        <f>E23+E22</f>
        <v>0</v>
      </c>
      <c r="F24" s="54"/>
    </row>
    <row r="26" spans="1:7" x14ac:dyDescent="0.25">
      <c r="E26" s="57"/>
      <c r="F26" s="57"/>
    </row>
    <row r="27" spans="1:7" x14ac:dyDescent="0.25">
      <c r="B27" s="58" t="s">
        <v>39</v>
      </c>
      <c r="C27" s="58"/>
      <c r="D27" s="58"/>
      <c r="E27" s="58"/>
      <c r="F27" s="26"/>
    </row>
    <row r="28" spans="1:7" x14ac:dyDescent="0.25">
      <c r="C28" s="23">
        <v>1</v>
      </c>
      <c r="E28" s="57">
        <f>$E$20</f>
        <v>0</v>
      </c>
      <c r="F28" s="57"/>
    </row>
    <row r="29" spans="1:7" x14ac:dyDescent="0.25">
      <c r="C29" s="23">
        <v>2</v>
      </c>
      <c r="E29" s="57">
        <f>$E$20</f>
        <v>0</v>
      </c>
      <c r="F29" s="57"/>
    </row>
    <row r="30" spans="1:7" x14ac:dyDescent="0.25">
      <c r="C30" s="23">
        <v>3</v>
      </c>
      <c r="E30" s="57">
        <f>$E$20</f>
        <v>0</v>
      </c>
      <c r="F30" s="57"/>
    </row>
    <row r="31" spans="1:7" x14ac:dyDescent="0.25">
      <c r="C31" s="23">
        <v>4</v>
      </c>
      <c r="E31" s="57">
        <f>$E$20</f>
        <v>0</v>
      </c>
      <c r="F31" s="57"/>
    </row>
    <row r="32" spans="1:7" x14ac:dyDescent="0.25">
      <c r="C32" s="23">
        <v>5</v>
      </c>
      <c r="E32" s="57">
        <f>$E$20</f>
        <v>0</v>
      </c>
      <c r="F32" s="57"/>
    </row>
    <row r="33" spans="5:6" x14ac:dyDescent="0.25">
      <c r="E33" s="57"/>
      <c r="F33" s="57"/>
    </row>
    <row r="34" spans="5:6" x14ac:dyDescent="0.25">
      <c r="E34" s="57"/>
      <c r="F34" s="57"/>
    </row>
    <row r="35" spans="5:6" x14ac:dyDescent="0.25">
      <c r="E35" s="57"/>
      <c r="F35" s="57"/>
    </row>
    <row r="36" spans="5:6" x14ac:dyDescent="0.25">
      <c r="E36" s="57"/>
      <c r="F36" s="57"/>
    </row>
    <row r="37" spans="5:6" x14ac:dyDescent="0.25">
      <c r="E37" s="57"/>
      <c r="F37" s="57"/>
    </row>
  </sheetData>
  <mergeCells count="5">
    <mergeCell ref="G9:J9"/>
    <mergeCell ref="G3:J3"/>
    <mergeCell ref="B27:E27"/>
    <mergeCell ref="G13:J13"/>
    <mergeCell ref="G14:J14"/>
  </mergeCells>
  <phoneticPr fontId="1" type="noConversion"/>
  <pageMargins left="0.7" right="0.7" top="0.75" bottom="0.75" header="0.3" footer="0.3"/>
  <pageSetup paperSize="9" scale="54" orientation="landscape" r:id="rId1"/>
  <headerFooter>
    <oddHeader xml:space="preserve">&amp;R2. melléklet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K20"/>
  <sheetViews>
    <sheetView tabSelected="1" topLeftCell="B1" workbookViewId="0">
      <selection activeCell="C25" sqref="C25"/>
    </sheetView>
  </sheetViews>
  <sheetFormatPr defaultRowHeight="15" x14ac:dyDescent="0.25"/>
  <cols>
    <col min="1" max="1" width="9.140625" style="3"/>
    <col min="2" max="2" width="18.7109375" style="3" customWidth="1"/>
    <col min="3" max="3" width="43.42578125" style="3" customWidth="1"/>
    <col min="4" max="4" width="17.42578125" style="3" customWidth="1"/>
    <col min="5" max="5" width="9.42578125" style="3" customWidth="1"/>
    <col min="6" max="6" width="17.42578125" style="3" customWidth="1"/>
    <col min="7" max="7" width="9.28515625" style="3" customWidth="1"/>
    <col min="8" max="8" width="12.85546875" style="3" customWidth="1"/>
    <col min="9" max="9" width="12.7109375" style="3" customWidth="1"/>
    <col min="10" max="10" width="14.5703125" style="3" customWidth="1"/>
    <col min="11" max="16384" width="9.140625" style="3"/>
  </cols>
  <sheetData>
    <row r="1" spans="2:11" ht="15.75" x14ac:dyDescent="0.25">
      <c r="B1" s="13" t="s">
        <v>72</v>
      </c>
      <c r="C1" s="2"/>
      <c r="D1" s="2"/>
      <c r="E1" s="2"/>
      <c r="F1" s="2"/>
      <c r="G1" s="2"/>
      <c r="H1" s="2"/>
      <c r="I1" s="2"/>
      <c r="J1" s="2"/>
    </row>
    <row r="2" spans="2:11" ht="15.75" x14ac:dyDescent="0.25">
      <c r="B2" s="2"/>
      <c r="C2" s="2"/>
      <c r="D2" s="2"/>
      <c r="E2" s="2"/>
      <c r="F2" s="2"/>
      <c r="G2" s="2"/>
      <c r="H2" s="2"/>
      <c r="I2" s="2"/>
      <c r="J2" s="2"/>
    </row>
    <row r="3" spans="2:11" ht="15.75" x14ac:dyDescent="0.25">
      <c r="B3" s="16" t="s">
        <v>73</v>
      </c>
      <c r="C3" s="16"/>
      <c r="D3" s="16"/>
      <c r="E3" s="16"/>
      <c r="F3" s="16"/>
      <c r="G3" s="16"/>
      <c r="H3" s="16"/>
      <c r="I3" s="16"/>
      <c r="J3" s="16"/>
      <c r="K3" s="2"/>
    </row>
    <row r="4" spans="2:11" ht="31.5" x14ac:dyDescent="0.25">
      <c r="B4" s="4" t="s">
        <v>40</v>
      </c>
      <c r="C4" s="4" t="s">
        <v>56</v>
      </c>
      <c r="D4" s="4" t="s">
        <v>41</v>
      </c>
      <c r="E4" s="1" t="s">
        <v>70</v>
      </c>
      <c r="F4" s="4" t="s">
        <v>55</v>
      </c>
      <c r="G4" s="1" t="s">
        <v>70</v>
      </c>
      <c r="H4" s="1" t="s">
        <v>71</v>
      </c>
      <c r="I4" s="4" t="s">
        <v>50</v>
      </c>
      <c r="J4" s="4" t="s">
        <v>52</v>
      </c>
    </row>
    <row r="5" spans="2:11" ht="15.75" x14ac:dyDescent="0.25">
      <c r="B5" s="4" t="s">
        <v>42</v>
      </c>
      <c r="C5" s="5"/>
      <c r="D5" s="5"/>
      <c r="E5" s="4" t="s">
        <v>48</v>
      </c>
      <c r="F5" s="5"/>
      <c r="G5" s="4" t="s">
        <v>54</v>
      </c>
      <c r="H5" s="6"/>
      <c r="I5" s="7">
        <f>D5*F$17</f>
        <v>0</v>
      </c>
      <c r="J5" s="7">
        <f>F5*F$18</f>
        <v>0</v>
      </c>
    </row>
    <row r="6" spans="2:11" ht="15.75" x14ac:dyDescent="0.25">
      <c r="B6" s="4" t="s">
        <v>43</v>
      </c>
      <c r="C6" s="5"/>
      <c r="D6" s="5"/>
      <c r="E6" s="4" t="s">
        <v>48</v>
      </c>
      <c r="F6" s="5"/>
      <c r="G6" s="4" t="s">
        <v>54</v>
      </c>
      <c r="H6" s="6"/>
      <c r="I6" s="7">
        <f>D6*F$17</f>
        <v>0</v>
      </c>
      <c r="J6" s="7">
        <f>F6*F$18</f>
        <v>0</v>
      </c>
    </row>
    <row r="7" spans="2:11" ht="15.75" x14ac:dyDescent="0.25">
      <c r="B7" s="4" t="s">
        <v>44</v>
      </c>
      <c r="C7" s="5"/>
      <c r="D7" s="5"/>
      <c r="E7" s="4" t="s">
        <v>48</v>
      </c>
      <c r="F7" s="5"/>
      <c r="G7" s="4" t="s">
        <v>54</v>
      </c>
      <c r="H7" s="6"/>
      <c r="I7" s="7">
        <f>D7*F$17</f>
        <v>0</v>
      </c>
      <c r="J7" s="7">
        <f>F7*F$18</f>
        <v>0</v>
      </c>
    </row>
    <row r="8" spans="2:11" ht="15.75" x14ac:dyDescent="0.25">
      <c r="B8" s="4" t="s">
        <v>45</v>
      </c>
      <c r="C8" s="5"/>
      <c r="D8" s="5"/>
      <c r="E8" s="4" t="s">
        <v>48</v>
      </c>
      <c r="F8" s="5"/>
      <c r="G8" s="4" t="s">
        <v>54</v>
      </c>
      <c r="H8" s="6"/>
      <c r="I8" s="7">
        <f>D8*F$17</f>
        <v>0</v>
      </c>
      <c r="J8" s="7">
        <f>F8*F$18</f>
        <v>0</v>
      </c>
    </row>
    <row r="9" spans="2:11" ht="15.75" x14ac:dyDescent="0.25">
      <c r="B9" s="4" t="s">
        <v>46</v>
      </c>
      <c r="C9" s="5"/>
      <c r="D9" s="5"/>
      <c r="E9" s="4" t="s">
        <v>48</v>
      </c>
      <c r="F9" s="5"/>
      <c r="G9" s="4" t="s">
        <v>54</v>
      </c>
      <c r="H9" s="6"/>
      <c r="I9" s="7">
        <f>D9*F$17</f>
        <v>0</v>
      </c>
      <c r="J9" s="7">
        <f>F9*F$18</f>
        <v>0</v>
      </c>
    </row>
    <row r="10" spans="2:11" ht="15.75" x14ac:dyDescent="0.25">
      <c r="B10" s="17" t="s">
        <v>47</v>
      </c>
      <c r="C10" s="20" t="s">
        <v>63</v>
      </c>
      <c r="D10" s="21"/>
      <c r="E10" s="21"/>
      <c r="F10" s="21"/>
      <c r="G10" s="22"/>
      <c r="H10" s="8">
        <f>SUM(H5:H9)</f>
        <v>0</v>
      </c>
      <c r="I10" s="8"/>
      <c r="J10" s="7"/>
    </row>
    <row r="11" spans="2:11" ht="15.75" x14ac:dyDescent="0.25">
      <c r="B11" s="18"/>
      <c r="C11" s="20" t="s">
        <v>64</v>
      </c>
      <c r="D11" s="21"/>
      <c r="E11" s="21"/>
      <c r="F11" s="21"/>
      <c r="G11" s="21"/>
      <c r="H11" s="22"/>
      <c r="I11" s="8">
        <f>SUM(I5:I9)</f>
        <v>0</v>
      </c>
      <c r="J11" s="7"/>
    </row>
    <row r="12" spans="2:11" ht="15.75" x14ac:dyDescent="0.25">
      <c r="B12" s="18"/>
      <c r="C12" s="20" t="s">
        <v>65</v>
      </c>
      <c r="D12" s="21"/>
      <c r="E12" s="21"/>
      <c r="F12" s="21"/>
      <c r="G12" s="21"/>
      <c r="H12" s="21"/>
      <c r="I12" s="22"/>
      <c r="J12" s="7">
        <f>SUM(J5:J9)</f>
        <v>0</v>
      </c>
    </row>
    <row r="13" spans="2:11" ht="15.75" x14ac:dyDescent="0.25">
      <c r="B13" s="18"/>
      <c r="C13" s="20" t="s">
        <v>66</v>
      </c>
      <c r="D13" s="21"/>
      <c r="E13" s="21"/>
      <c r="F13" s="21"/>
      <c r="G13" s="21"/>
      <c r="H13" s="21"/>
      <c r="I13" s="22"/>
      <c r="J13" s="7">
        <f>H10+I11+J12</f>
        <v>0</v>
      </c>
    </row>
    <row r="14" spans="2:11" ht="15.75" x14ac:dyDescent="0.25">
      <c r="B14" s="19"/>
      <c r="C14" s="20" t="s">
        <v>49</v>
      </c>
      <c r="D14" s="21"/>
      <c r="E14" s="21"/>
      <c r="F14" s="21"/>
      <c r="G14" s="21"/>
      <c r="H14" s="21"/>
      <c r="I14" s="22"/>
      <c r="J14" s="7">
        <f>J13/5</f>
        <v>0</v>
      </c>
    </row>
    <row r="17" spans="3:9" ht="15.75" x14ac:dyDescent="0.25">
      <c r="C17" s="14" t="s">
        <v>50</v>
      </c>
      <c r="D17" s="14"/>
      <c r="E17" s="14"/>
      <c r="F17" s="9"/>
      <c r="G17" s="10" t="s">
        <v>51</v>
      </c>
      <c r="H17" s="11"/>
      <c r="I17" s="11"/>
    </row>
    <row r="18" spans="3:9" ht="15.75" x14ac:dyDescent="0.25">
      <c r="C18" s="14" t="s">
        <v>52</v>
      </c>
      <c r="D18" s="14"/>
      <c r="E18" s="14"/>
      <c r="F18" s="9"/>
      <c r="G18" s="10" t="s">
        <v>53</v>
      </c>
      <c r="H18" s="11"/>
      <c r="I18" s="11"/>
    </row>
    <row r="19" spans="3:9" ht="15.75" x14ac:dyDescent="0.25">
      <c r="C19" s="12"/>
      <c r="G19" s="11"/>
      <c r="H19" s="11"/>
      <c r="I19" s="11"/>
    </row>
    <row r="20" spans="3:9" x14ac:dyDescent="0.25">
      <c r="C20" s="15" t="s">
        <v>37</v>
      </c>
      <c r="D20" s="15"/>
      <c r="E20" s="15"/>
      <c r="F20" s="15"/>
      <c r="G20" s="15"/>
    </row>
  </sheetData>
  <mergeCells count="10">
    <mergeCell ref="C17:E17"/>
    <mergeCell ref="C18:E18"/>
    <mergeCell ref="C20:G20"/>
    <mergeCell ref="B3:J3"/>
    <mergeCell ref="B10:B14"/>
    <mergeCell ref="C10:G10"/>
    <mergeCell ref="C11:H11"/>
    <mergeCell ref="C12:I12"/>
    <mergeCell ref="C13:I13"/>
    <mergeCell ref="C14:I14"/>
  </mergeCells>
  <pageMargins left="0.7" right="0.7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Élettartam költség</vt:lpstr>
      <vt:lpstr>Karb. költség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Forgács Tamás</dc:creator>
  <cp:lastModifiedBy>Szatmári Emese</cp:lastModifiedBy>
  <cp:lastPrinted>2025-09-04T13:04:16Z</cp:lastPrinted>
  <dcterms:created xsi:type="dcterms:W3CDTF">2018-06-25T12:46:39Z</dcterms:created>
  <dcterms:modified xsi:type="dcterms:W3CDTF">2025-09-04T13:04:34Z</dcterms:modified>
</cp:coreProperties>
</file>